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/>
  <mc:AlternateContent xmlns:mc="http://schemas.openxmlformats.org/markup-compatibility/2006">
    <mc:Choice Requires="x15">
      <x15ac:absPath xmlns:x15ac="http://schemas.microsoft.com/office/spreadsheetml/2010/11/ac" url="C:\Users\kirkb\AppData\Local\Microsoft\Windows\INetCache\Content.Outlook\E6LNIY2J\"/>
    </mc:Choice>
  </mc:AlternateContent>
  <xr:revisionPtr revIDLastSave="0" documentId="13_ncr:1_{8D24103A-6E5B-4A67-966F-1D82487413D9}" xr6:coauthVersionLast="47" xr6:coauthVersionMax="47" xr10:uidLastSave="{00000000-0000-0000-0000-000000000000}"/>
  <bookViews>
    <workbookView xWindow="28680" yWindow="-120" windowWidth="38640" windowHeight="21840" xr2:uid="{00000000-000D-0000-FFFF-FFFF00000000}"/>
  </bookViews>
  <sheets>
    <sheet name="Income Statement (Profit and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0" i="1" l="1"/>
  <c r="N45" i="1"/>
  <c r="M45" i="1"/>
  <c r="L45" i="1"/>
  <c r="K45" i="1"/>
  <c r="J45" i="1"/>
  <c r="I45" i="1"/>
  <c r="H45" i="1"/>
  <c r="G45" i="1"/>
  <c r="F45" i="1"/>
  <c r="E45" i="1"/>
  <c r="D45" i="1"/>
  <c r="C45" i="1"/>
  <c r="B45" i="1"/>
  <c r="N37" i="1"/>
  <c r="M37" i="1"/>
  <c r="L37" i="1"/>
  <c r="K37" i="1"/>
  <c r="J37" i="1"/>
  <c r="I37" i="1"/>
  <c r="H37" i="1"/>
  <c r="G37" i="1"/>
  <c r="F37" i="1"/>
  <c r="E37" i="1"/>
  <c r="D37" i="1"/>
  <c r="C37" i="1"/>
  <c r="B37" i="1"/>
  <c r="N13" i="1"/>
  <c r="N39" i="1" s="1"/>
  <c r="N47" i="1" s="1"/>
  <c r="L13" i="1"/>
  <c r="L39" i="1" s="1"/>
  <c r="L47" i="1" s="1"/>
  <c r="K13" i="1"/>
  <c r="K39" i="1" s="1"/>
  <c r="K47" i="1" s="1"/>
  <c r="F13" i="1"/>
  <c r="F39" i="1" s="1"/>
  <c r="F47" i="1" s="1"/>
  <c r="D13" i="1"/>
  <c r="D39" i="1" s="1"/>
  <c r="D47" i="1" s="1"/>
  <c r="C13" i="1"/>
  <c r="C39" i="1" s="1"/>
  <c r="C47" i="1" s="1"/>
  <c r="N11" i="1"/>
  <c r="M11" i="1"/>
  <c r="M13" i="1" s="1"/>
  <c r="M39" i="1" s="1"/>
  <c r="M47" i="1" s="1"/>
  <c r="L11" i="1"/>
  <c r="K11" i="1"/>
  <c r="J11" i="1"/>
  <c r="J13" i="1" s="1"/>
  <c r="J39" i="1" s="1"/>
  <c r="J47" i="1" s="1"/>
  <c r="I11" i="1"/>
  <c r="I13" i="1" s="1"/>
  <c r="I39" i="1" s="1"/>
  <c r="I47" i="1" s="1"/>
  <c r="H11" i="1"/>
  <c r="H13" i="1" s="1"/>
  <c r="H39" i="1" s="1"/>
  <c r="H47" i="1" s="1"/>
  <c r="G11" i="1"/>
  <c r="G13" i="1" s="1"/>
  <c r="G39" i="1" s="1"/>
  <c r="G47" i="1" s="1"/>
  <c r="F11" i="1"/>
  <c r="E11" i="1"/>
  <c r="E13" i="1" s="1"/>
  <c r="E39" i="1" s="1"/>
  <c r="E47" i="1" s="1"/>
  <c r="D11" i="1"/>
  <c r="C11" i="1"/>
  <c r="B11" i="1"/>
  <c r="B13" i="1" s="1"/>
  <c r="B39" i="1" s="1"/>
  <c r="B47" i="1" s="1"/>
</calcChain>
</file>

<file path=xl/sharedStrings.xml><?xml version="1.0" encoding="utf-8"?>
<sst xmlns="http://schemas.openxmlformats.org/spreadsheetml/2006/main" count="56" uniqueCount="56">
  <si>
    <t>Income Statement (Profit and Loss)</t>
  </si>
  <si>
    <t>Mountain Town Storage</t>
  </si>
  <si>
    <t>For the year ended December 31, 2023</t>
  </si>
  <si>
    <t>Accrual Basis</t>
  </si>
  <si>
    <t>Account</t>
  </si>
  <si>
    <t>Jan 2023</t>
  </si>
  <si>
    <t>Feb 2023</t>
  </si>
  <si>
    <t>Mar 2023</t>
  </si>
  <si>
    <t>Apr 2023</t>
  </si>
  <si>
    <t>May 2023</t>
  </si>
  <si>
    <t>Jun 2023</t>
  </si>
  <si>
    <t>Jul 2023</t>
  </si>
  <si>
    <t>Aug 2023</t>
  </si>
  <si>
    <t>Sep 2023</t>
  </si>
  <si>
    <t>Oct 2023</t>
  </si>
  <si>
    <t>Nov 2023</t>
  </si>
  <si>
    <t>Dec 2023</t>
  </si>
  <si>
    <t>Year to date</t>
  </si>
  <si>
    <t>Income</t>
  </si>
  <si>
    <t>Commercial Unit Rent</t>
  </si>
  <si>
    <t>Storage Unit Rent</t>
  </si>
  <si>
    <t>Total Income</t>
  </si>
  <si>
    <t>Gross Profit</t>
  </si>
  <si>
    <t>Operating Expenses</t>
  </si>
  <si>
    <t>Accounting/Bookkeeping Expense</t>
  </si>
  <si>
    <t>Advertising</t>
  </si>
  <si>
    <t>Bank Service Charges</t>
  </si>
  <si>
    <t>Business License &amp; Fees</t>
  </si>
  <si>
    <t>Call Center</t>
  </si>
  <si>
    <t>Credit Card Processing Fee</t>
  </si>
  <si>
    <t>Facility Supplies</t>
  </si>
  <si>
    <t>Landscape &amp; Lawn Mowing</t>
  </si>
  <si>
    <t>Management Software</t>
  </si>
  <si>
    <t>Marketing</t>
  </si>
  <si>
    <t>Onsite Manager</t>
  </si>
  <si>
    <t>Postage &amp; Delivery</t>
  </si>
  <si>
    <t>Property Tax - County</t>
  </si>
  <si>
    <t>Real Estate Insurance</t>
  </si>
  <si>
    <t>Repairs and Maintenance - General</t>
  </si>
  <si>
    <t>Software Subscriptions</t>
  </si>
  <si>
    <t>Tenant Protection Fee</t>
  </si>
  <si>
    <t>Utility - Electric</t>
  </si>
  <si>
    <t>Utility - Internet</t>
  </si>
  <si>
    <t>Utility - Trash</t>
  </si>
  <si>
    <t>Utility - Water</t>
  </si>
  <si>
    <t>Total Operating Expenses</t>
  </si>
  <si>
    <t>Operating Income</t>
  </si>
  <si>
    <t>Other Income / (Expense)</t>
  </si>
  <si>
    <t>Other Expense - Life Insurance</t>
  </si>
  <si>
    <t>Other Expense - Mortgage Interest</t>
  </si>
  <si>
    <t>Interest Earned/Cash back</t>
  </si>
  <si>
    <t>Total Other Income / (Expense)</t>
  </si>
  <si>
    <t>Net Income</t>
  </si>
  <si>
    <t>1 x fee to remove fallen tree</t>
  </si>
  <si>
    <t>additional gravel and repair to building with tree fallen</t>
  </si>
  <si>
    <t>TRUE NOI w/o 1 x R&amp;M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</si>
</sst>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(#,##0.00\)"/>
  </numFmts>
  <fonts count="8" x14ac:knownFonts="1">
    <font>
      <sz val="9"/>
      <color theme="1"/>
      <name val="Arial"/>
    </font>
    <font>
      <sz val="14"/>
      <color theme="1"/>
      <name val="Arial"/>
    </font>
    <font>
      <b/>
      <sz val="14"/>
      <color theme="1"/>
      <name val="Arial"/>
    </font>
    <font>
      <sz val="12"/>
      <color theme="1"/>
      <name val="Arial"/>
    </font>
    <font>
      <sz val="10"/>
      <color theme="1"/>
      <name val="Arial"/>
    </font>
    <font>
      <b/>
      <sz val="10"/>
      <color theme="1"/>
      <name val="Arial"/>
    </font>
    <font>
      <b/>
      <sz val="9"/>
      <color theme="1"/>
      <name val="Arial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EBEBEB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164" fontId="0" fillId="0" borderId="0" xfId="0" applyNumberFormat="1" applyAlignment="1">
      <alignment horizontal="right" vertical="center"/>
    </xf>
    <xf numFmtId="0" fontId="0" fillId="0" borderId="2" xfId="0" applyBorder="1" applyAlignment="1">
      <alignment vertical="center"/>
    </xf>
    <xf numFmtId="164" fontId="0" fillId="0" borderId="2" xfId="0" applyNumberFormat="1" applyBorder="1" applyAlignment="1">
      <alignment horizontal="right" vertical="center"/>
    </xf>
    <xf numFmtId="0" fontId="6" fillId="0" borderId="2" xfId="0" applyFont="1" applyBorder="1" applyAlignment="1">
      <alignment vertical="center"/>
    </xf>
    <xf numFmtId="164" fontId="6" fillId="0" borderId="2" xfId="0" applyNumberFormat="1" applyFont="1" applyBorder="1" applyAlignment="1">
      <alignment horizontal="right" vertical="center"/>
    </xf>
    <xf numFmtId="0" fontId="6" fillId="2" borderId="3" xfId="0" applyFont="1" applyFill="1" applyBorder="1" applyAlignment="1">
      <alignment vertical="center"/>
    </xf>
    <xf numFmtId="164" fontId="6" fillId="2" borderId="3" xfId="0" applyNumberFormat="1" applyFont="1" applyFill="1" applyBorder="1" applyAlignment="1">
      <alignment horizontal="right" vertical="center"/>
    </xf>
    <xf numFmtId="164" fontId="0" fillId="3" borderId="2" xfId="0" applyNumberFormat="1" applyFill="1" applyBorder="1" applyAlignment="1">
      <alignment horizontal="right" vertical="center"/>
    </xf>
    <xf numFmtId="0" fontId="0" fillId="3" borderId="0" xfId="0" applyFill="1"/>
    <xf numFmtId="39" fontId="7" fillId="3" borderId="0" xfId="0" applyNumberFormat="1" applyFont="1" applyFill="1"/>
    <xf numFmtId="0" fontId="7" fillId="3" borderId="0" xfId="0" applyFont="1" applyFill="1"/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7"/>
  <sheetViews>
    <sheetView showGridLines="0" tabSelected="1" zoomScaleNormal="100" workbookViewId="0">
      <selection activeCell="K28" sqref="K28"/>
    </sheetView>
  </sheetViews>
  <sheetFormatPr defaultRowHeight="12" x14ac:dyDescent="0.2"/>
  <cols>
    <col min="1" max="1" width="29.85546875" customWidth="1"/>
    <col min="2" max="2" width="10.7109375" customWidth="1"/>
    <col min="3" max="4" width="11" customWidth="1"/>
    <col min="5" max="5" width="10.5703125" customWidth="1"/>
    <col min="6" max="6" width="11.140625" customWidth="1"/>
    <col min="7" max="7" width="10.85546875" customWidth="1"/>
    <col min="8" max="8" width="10.140625" customWidth="1"/>
    <col min="9" max="10" width="11" customWidth="1"/>
    <col min="11" max="11" width="10.5703125" customWidth="1"/>
    <col min="12" max="12" width="11.140625" customWidth="1"/>
    <col min="13" max="13" width="11" customWidth="1"/>
    <col min="14" max="14" width="14.140625" customWidth="1"/>
  </cols>
  <sheetData>
    <row r="1" spans="1:14" s="1" customFormat="1" ht="18" customHeight="1" x14ac:dyDescent="0.2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s="3" customFormat="1" ht="15.6" customHeight="1" x14ac:dyDescent="0.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s="3" customFormat="1" ht="15.6" customHeight="1" x14ac:dyDescent="0.2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s="3" customFormat="1" ht="15.6" customHeight="1" x14ac:dyDescent="0.2">
      <c r="A4" s="4" t="s">
        <v>3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ht="13.35" customHeight="1" x14ac:dyDescent="0.2"/>
    <row r="6" spans="1:14" s="5" customFormat="1" ht="12.95" customHeight="1" x14ac:dyDescent="0.2">
      <c r="A6" s="6" t="s">
        <v>4</v>
      </c>
      <c r="B6" s="7" t="s">
        <v>5</v>
      </c>
      <c r="C6" s="7" t="s">
        <v>6</v>
      </c>
      <c r="D6" s="7" t="s">
        <v>7</v>
      </c>
      <c r="E6" s="7" t="s">
        <v>8</v>
      </c>
      <c r="F6" s="7" t="s">
        <v>9</v>
      </c>
      <c r="G6" s="7" t="s">
        <v>10</v>
      </c>
      <c r="H6" s="7" t="s">
        <v>11</v>
      </c>
      <c r="I6" s="7" t="s">
        <v>12</v>
      </c>
      <c r="J6" s="7" t="s">
        <v>13</v>
      </c>
      <c r="K6" s="7" t="s">
        <v>14</v>
      </c>
      <c r="L6" s="7" t="s">
        <v>15</v>
      </c>
      <c r="M6" s="7" t="s">
        <v>16</v>
      </c>
      <c r="N6" s="7" t="s">
        <v>17</v>
      </c>
    </row>
    <row r="7" spans="1:14" ht="13.35" customHeight="1" x14ac:dyDescent="0.2"/>
    <row r="8" spans="1:14" s="5" customFormat="1" ht="12.95" customHeight="1" x14ac:dyDescent="0.2">
      <c r="A8" s="8" t="s">
        <v>18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</row>
    <row r="9" spans="1:14" ht="11.85" customHeight="1" x14ac:dyDescent="0.2">
      <c r="A9" s="9" t="s">
        <v>19</v>
      </c>
      <c r="B9" s="10">
        <v>700</v>
      </c>
      <c r="C9" s="10">
        <v>700</v>
      </c>
      <c r="D9" s="10">
        <v>700</v>
      </c>
      <c r="E9" s="10">
        <v>700</v>
      </c>
      <c r="F9" s="10">
        <v>700</v>
      </c>
      <c r="G9" s="10">
        <v>700</v>
      </c>
      <c r="H9" s="10">
        <v>1400</v>
      </c>
      <c r="I9" s="10">
        <v>0</v>
      </c>
      <c r="J9" s="10">
        <v>700</v>
      </c>
      <c r="K9" s="10">
        <v>700</v>
      </c>
      <c r="L9" s="10">
        <v>700</v>
      </c>
      <c r="M9" s="10">
        <v>700</v>
      </c>
      <c r="N9" s="10">
        <v>8400</v>
      </c>
    </row>
    <row r="10" spans="1:14" ht="11.85" customHeight="1" x14ac:dyDescent="0.2">
      <c r="A10" s="11" t="s">
        <v>20</v>
      </c>
      <c r="B10" s="12">
        <v>12594.25</v>
      </c>
      <c r="C10" s="12">
        <v>11778.69</v>
      </c>
      <c r="D10" s="12">
        <v>10341.51</v>
      </c>
      <c r="E10" s="12">
        <v>9319.94</v>
      </c>
      <c r="F10" s="12">
        <v>10543.84</v>
      </c>
      <c r="G10" s="12">
        <v>11316.73</v>
      </c>
      <c r="H10" s="12">
        <v>10567.32</v>
      </c>
      <c r="I10" s="12">
        <v>10051.780000000001</v>
      </c>
      <c r="J10" s="12">
        <v>10108.92</v>
      </c>
      <c r="K10" s="12">
        <v>10559.6</v>
      </c>
      <c r="L10" s="12">
        <v>10959.48</v>
      </c>
      <c r="M10" s="12">
        <v>10650.47</v>
      </c>
      <c r="N10" s="12">
        <v>128792.53</v>
      </c>
    </row>
    <row r="11" spans="1:14" ht="11.85" customHeight="1" x14ac:dyDescent="0.2">
      <c r="A11" s="13" t="s">
        <v>21</v>
      </c>
      <c r="B11" s="14">
        <f t="shared" ref="B11:N11" si="0">SUM(B9:B10)</f>
        <v>13294.25</v>
      </c>
      <c r="C11" s="14">
        <f t="shared" si="0"/>
        <v>12478.69</v>
      </c>
      <c r="D11" s="14">
        <f t="shared" si="0"/>
        <v>11041.51</v>
      </c>
      <c r="E11" s="14">
        <f t="shared" si="0"/>
        <v>10019.94</v>
      </c>
      <c r="F11" s="14">
        <f t="shared" si="0"/>
        <v>11243.84</v>
      </c>
      <c r="G11" s="14">
        <f t="shared" si="0"/>
        <v>12016.73</v>
      </c>
      <c r="H11" s="14">
        <f t="shared" si="0"/>
        <v>11967.32</v>
      </c>
      <c r="I11" s="14">
        <f t="shared" si="0"/>
        <v>10051.780000000001</v>
      </c>
      <c r="J11" s="14">
        <f t="shared" si="0"/>
        <v>10808.92</v>
      </c>
      <c r="K11" s="14">
        <f t="shared" si="0"/>
        <v>11259.6</v>
      </c>
      <c r="L11" s="14">
        <f t="shared" si="0"/>
        <v>11659.48</v>
      </c>
      <c r="M11" s="14">
        <f t="shared" si="0"/>
        <v>11350.47</v>
      </c>
      <c r="N11" s="14">
        <f t="shared" si="0"/>
        <v>137192.53</v>
      </c>
    </row>
    <row r="12" spans="1:14" ht="13.35" customHeight="1" x14ac:dyDescent="0.2"/>
    <row r="13" spans="1:14" ht="11.85" customHeight="1" x14ac:dyDescent="0.2">
      <c r="A13" s="15" t="s">
        <v>22</v>
      </c>
      <c r="B13" s="16">
        <f t="shared" ref="B13:N13" si="1">(B11 - 0)</f>
        <v>13294.25</v>
      </c>
      <c r="C13" s="16">
        <f t="shared" si="1"/>
        <v>12478.69</v>
      </c>
      <c r="D13" s="16">
        <f t="shared" si="1"/>
        <v>11041.51</v>
      </c>
      <c r="E13" s="16">
        <f t="shared" si="1"/>
        <v>10019.94</v>
      </c>
      <c r="F13" s="16">
        <f t="shared" si="1"/>
        <v>11243.84</v>
      </c>
      <c r="G13" s="16">
        <f t="shared" si="1"/>
        <v>12016.73</v>
      </c>
      <c r="H13" s="16">
        <f t="shared" si="1"/>
        <v>11967.32</v>
      </c>
      <c r="I13" s="16">
        <f t="shared" si="1"/>
        <v>10051.780000000001</v>
      </c>
      <c r="J13" s="16">
        <f t="shared" si="1"/>
        <v>10808.92</v>
      </c>
      <c r="K13" s="16">
        <f t="shared" si="1"/>
        <v>11259.6</v>
      </c>
      <c r="L13" s="16">
        <f t="shared" si="1"/>
        <v>11659.48</v>
      </c>
      <c r="M13" s="16">
        <f t="shared" si="1"/>
        <v>11350.47</v>
      </c>
      <c r="N13" s="16">
        <f t="shared" si="1"/>
        <v>137192.53</v>
      </c>
    </row>
    <row r="14" spans="1:14" ht="13.35" customHeight="1" x14ac:dyDescent="0.2"/>
    <row r="15" spans="1:14" s="5" customFormat="1" ht="12.95" customHeight="1" x14ac:dyDescent="0.2">
      <c r="A15" s="8" t="s">
        <v>23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</row>
    <row r="16" spans="1:14" ht="11.85" customHeight="1" x14ac:dyDescent="0.2">
      <c r="A16" s="9" t="s">
        <v>24</v>
      </c>
      <c r="B16" s="10">
        <v>0</v>
      </c>
      <c r="C16" s="10">
        <v>0.95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0.95</v>
      </c>
    </row>
    <row r="17" spans="1:15" ht="11.85" customHeight="1" x14ac:dyDescent="0.2">
      <c r="A17" s="11" t="s">
        <v>25</v>
      </c>
      <c r="B17" s="12">
        <v>112.03</v>
      </c>
      <c r="C17" s="12">
        <v>118.77</v>
      </c>
      <c r="D17" s="12">
        <v>133.97</v>
      </c>
      <c r="E17" s="12">
        <v>107.59</v>
      </c>
      <c r="F17" s="12">
        <v>121.6</v>
      </c>
      <c r="G17" s="12">
        <v>121.47</v>
      </c>
      <c r="H17" s="12">
        <v>124.47</v>
      </c>
      <c r="I17" s="12">
        <v>118.43</v>
      </c>
      <c r="J17" s="12">
        <v>121.56</v>
      </c>
      <c r="K17" s="12">
        <v>121.6</v>
      </c>
      <c r="L17" s="12">
        <v>127.53</v>
      </c>
      <c r="M17" s="12">
        <v>160.35</v>
      </c>
      <c r="N17" s="12">
        <v>1489.37</v>
      </c>
    </row>
    <row r="18" spans="1:15" ht="11.85" customHeight="1" x14ac:dyDescent="0.2">
      <c r="A18" s="11" t="s">
        <v>26</v>
      </c>
      <c r="B18" s="12">
        <v>0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2">
        <v>0</v>
      </c>
      <c r="I18" s="12">
        <v>0</v>
      </c>
      <c r="J18" s="12">
        <v>6.5</v>
      </c>
      <c r="K18" s="12">
        <v>6.5</v>
      </c>
      <c r="L18" s="12">
        <v>6.5</v>
      </c>
      <c r="M18" s="12">
        <v>13.5</v>
      </c>
      <c r="N18" s="12">
        <v>33</v>
      </c>
    </row>
    <row r="19" spans="1:15" ht="11.85" customHeight="1" x14ac:dyDescent="0.2">
      <c r="A19" s="11" t="s">
        <v>27</v>
      </c>
      <c r="B19" s="12">
        <v>50</v>
      </c>
      <c r="C19" s="12">
        <v>0</v>
      </c>
      <c r="D19" s="12">
        <v>0</v>
      </c>
      <c r="E19" s="12">
        <v>149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199</v>
      </c>
    </row>
    <row r="20" spans="1:15" ht="11.85" customHeight="1" x14ac:dyDescent="0.2">
      <c r="A20" s="11" t="s">
        <v>28</v>
      </c>
      <c r="B20" s="12">
        <v>438.5</v>
      </c>
      <c r="C20" s="12">
        <v>438.5</v>
      </c>
      <c r="D20" s="12">
        <v>438.5</v>
      </c>
      <c r="E20" s="12">
        <v>438.5</v>
      </c>
      <c r="F20" s="12">
        <v>438.5</v>
      </c>
      <c r="G20" s="12">
        <v>50</v>
      </c>
      <c r="H20" s="12">
        <v>438.5</v>
      </c>
      <c r="I20" s="12">
        <v>438.5</v>
      </c>
      <c r="J20" s="12">
        <v>438.5</v>
      </c>
      <c r="K20" s="12">
        <v>438.5</v>
      </c>
      <c r="L20" s="12">
        <v>438.5</v>
      </c>
      <c r="M20" s="12">
        <v>388.5</v>
      </c>
      <c r="N20" s="12">
        <v>4823.5</v>
      </c>
    </row>
    <row r="21" spans="1:15" ht="11.85" customHeight="1" x14ac:dyDescent="0.2">
      <c r="A21" s="11" t="s">
        <v>29</v>
      </c>
      <c r="B21" s="12">
        <v>278.08999999999997</v>
      </c>
      <c r="C21" s="12">
        <v>291.45</v>
      </c>
      <c r="D21" s="12">
        <v>258.75</v>
      </c>
      <c r="E21" s="12">
        <v>237.01</v>
      </c>
      <c r="F21" s="12">
        <v>257.10000000000002</v>
      </c>
      <c r="G21" s="12">
        <v>287.60000000000002</v>
      </c>
      <c r="H21" s="12">
        <v>292.58</v>
      </c>
      <c r="I21" s="12">
        <v>226.89</v>
      </c>
      <c r="J21" s="12">
        <v>251.38</v>
      </c>
      <c r="K21" s="12">
        <v>252.06</v>
      </c>
      <c r="L21" s="12">
        <v>265.27999999999997</v>
      </c>
      <c r="M21" s="12">
        <v>247.84</v>
      </c>
      <c r="N21" s="12">
        <v>3146.03</v>
      </c>
    </row>
    <row r="22" spans="1:15" ht="11.85" customHeight="1" x14ac:dyDescent="0.2">
      <c r="A22" s="11" t="s">
        <v>30</v>
      </c>
      <c r="B22" s="12">
        <v>0</v>
      </c>
      <c r="C22" s="12">
        <v>0</v>
      </c>
      <c r="D22" s="12">
        <v>406.07</v>
      </c>
      <c r="E22" s="12">
        <v>145.09</v>
      </c>
      <c r="F22" s="12">
        <v>1320</v>
      </c>
      <c r="G22" s="12">
        <v>934.88</v>
      </c>
      <c r="H22" s="12">
        <v>0</v>
      </c>
      <c r="I22" s="12">
        <v>67.78</v>
      </c>
      <c r="J22" s="12">
        <v>62.55</v>
      </c>
      <c r="K22" s="12">
        <v>0</v>
      </c>
      <c r="L22" s="12">
        <v>0</v>
      </c>
      <c r="M22" s="12">
        <v>42.31</v>
      </c>
      <c r="N22" s="12">
        <v>2978.68</v>
      </c>
    </row>
    <row r="23" spans="1:15" ht="11.85" customHeight="1" x14ac:dyDescent="0.2">
      <c r="A23" s="11" t="s">
        <v>31</v>
      </c>
      <c r="B23" s="12">
        <v>0</v>
      </c>
      <c r="C23" s="12">
        <v>0</v>
      </c>
      <c r="D23" s="12">
        <v>0</v>
      </c>
      <c r="E23" s="12">
        <v>0</v>
      </c>
      <c r="F23" s="17">
        <v>4950</v>
      </c>
      <c r="G23" s="12">
        <v>225</v>
      </c>
      <c r="H23" s="12">
        <v>0</v>
      </c>
      <c r="I23" s="12">
        <v>0</v>
      </c>
      <c r="J23" s="12">
        <v>150</v>
      </c>
      <c r="K23" s="12">
        <v>150</v>
      </c>
      <c r="L23" s="12">
        <v>0</v>
      </c>
      <c r="M23" s="12">
        <v>0</v>
      </c>
      <c r="N23" s="12">
        <v>5475</v>
      </c>
      <c r="O23" s="18" t="s">
        <v>53</v>
      </c>
    </row>
    <row r="24" spans="1:15" ht="11.85" customHeight="1" x14ac:dyDescent="0.2">
      <c r="A24" s="11" t="s">
        <v>32</v>
      </c>
      <c r="B24" s="12">
        <v>117.65</v>
      </c>
      <c r="C24" s="12">
        <v>117.65</v>
      </c>
      <c r="D24" s="12">
        <v>117.65</v>
      </c>
      <c r="E24" s="12">
        <v>117.65</v>
      </c>
      <c r="F24" s="12">
        <v>117.65</v>
      </c>
      <c r="G24" s="12">
        <v>117.65</v>
      </c>
      <c r="H24" s="12">
        <v>117.65</v>
      </c>
      <c r="I24" s="12">
        <v>117.65</v>
      </c>
      <c r="J24" s="12">
        <v>117.65</v>
      </c>
      <c r="K24" s="12">
        <v>182.65</v>
      </c>
      <c r="L24" s="12">
        <v>182.65</v>
      </c>
      <c r="M24" s="12">
        <v>232.65</v>
      </c>
      <c r="N24" s="12">
        <v>1656.8</v>
      </c>
    </row>
    <row r="25" spans="1:15" ht="11.85" customHeight="1" x14ac:dyDescent="0.2">
      <c r="A25" s="11" t="s">
        <v>33</v>
      </c>
      <c r="B25" s="12">
        <v>103.5</v>
      </c>
      <c r="C25" s="12">
        <v>6</v>
      </c>
      <c r="D25" s="12">
        <v>210</v>
      </c>
      <c r="E25" s="12">
        <v>18</v>
      </c>
      <c r="F25" s="12">
        <v>108</v>
      </c>
      <c r="G25" s="12">
        <v>108</v>
      </c>
      <c r="H25" s="12">
        <v>210</v>
      </c>
      <c r="I25" s="12">
        <v>108</v>
      </c>
      <c r="J25" s="12">
        <v>6</v>
      </c>
      <c r="K25" s="12">
        <v>210</v>
      </c>
      <c r="L25" s="12">
        <v>183.89</v>
      </c>
      <c r="M25" s="12">
        <v>102</v>
      </c>
      <c r="N25" s="12">
        <v>1373.39</v>
      </c>
    </row>
    <row r="26" spans="1:15" ht="11.85" customHeight="1" x14ac:dyDescent="0.2">
      <c r="A26" s="11" t="s">
        <v>34</v>
      </c>
      <c r="B26" s="12">
        <v>0</v>
      </c>
      <c r="C26" s="12">
        <v>250</v>
      </c>
      <c r="D26" s="12">
        <v>500</v>
      </c>
      <c r="E26" s="12">
        <v>0</v>
      </c>
      <c r="F26" s="12">
        <v>250</v>
      </c>
      <c r="G26" s="12">
        <v>500</v>
      </c>
      <c r="H26" s="12">
        <v>0</v>
      </c>
      <c r="I26" s="12">
        <v>250</v>
      </c>
      <c r="J26" s="12">
        <v>250</v>
      </c>
      <c r="K26" s="12">
        <v>250</v>
      </c>
      <c r="L26" s="12">
        <v>250</v>
      </c>
      <c r="M26" s="12">
        <v>1500</v>
      </c>
      <c r="N26" s="12">
        <v>4000</v>
      </c>
    </row>
    <row r="27" spans="1:15" ht="11.85" customHeight="1" x14ac:dyDescent="0.2">
      <c r="A27" s="11" t="s">
        <v>35</v>
      </c>
      <c r="B27" s="12">
        <v>15</v>
      </c>
      <c r="C27" s="12">
        <v>34.9</v>
      </c>
      <c r="D27" s="12">
        <v>21.98</v>
      </c>
      <c r="E27" s="12">
        <v>34.9</v>
      </c>
      <c r="F27" s="12">
        <v>34.909999999999997</v>
      </c>
      <c r="G27" s="12">
        <v>15</v>
      </c>
      <c r="H27" s="12">
        <v>22.21</v>
      </c>
      <c r="I27" s="12">
        <v>28.91</v>
      </c>
      <c r="J27" s="12">
        <v>28.91</v>
      </c>
      <c r="K27" s="12">
        <v>15</v>
      </c>
      <c r="L27" s="12">
        <v>42.34</v>
      </c>
      <c r="M27" s="12">
        <v>22.21</v>
      </c>
      <c r="N27" s="12">
        <v>316.27</v>
      </c>
    </row>
    <row r="28" spans="1:15" ht="11.85" customHeight="1" x14ac:dyDescent="0.2">
      <c r="A28" s="11" t="s">
        <v>36</v>
      </c>
      <c r="B28" s="12">
        <v>0</v>
      </c>
      <c r="C28" s="12">
        <v>0</v>
      </c>
      <c r="D28" s="12">
        <v>0</v>
      </c>
      <c r="E28" s="12">
        <v>0</v>
      </c>
      <c r="F28" s="12">
        <v>0</v>
      </c>
      <c r="G28" s="12">
        <v>0</v>
      </c>
      <c r="H28" s="12">
        <v>0</v>
      </c>
      <c r="I28" s="12">
        <v>0</v>
      </c>
      <c r="J28" s="12">
        <v>0</v>
      </c>
      <c r="K28" s="17">
        <v>2879.11</v>
      </c>
      <c r="L28" s="12">
        <v>0</v>
      </c>
      <c r="M28" s="12">
        <v>0</v>
      </c>
      <c r="N28" s="12">
        <v>2879.11</v>
      </c>
    </row>
    <row r="29" spans="1:15" ht="11.85" customHeight="1" x14ac:dyDescent="0.2">
      <c r="A29" s="11" t="s">
        <v>37</v>
      </c>
      <c r="B29" s="12">
        <v>254.15</v>
      </c>
      <c r="C29" s="12">
        <v>254.15</v>
      </c>
      <c r="D29" s="12">
        <v>254.15</v>
      </c>
      <c r="E29" s="12">
        <v>254.15</v>
      </c>
      <c r="F29" s="12">
        <v>254.15</v>
      </c>
      <c r="G29" s="12">
        <v>264.49</v>
      </c>
      <c r="H29" s="12">
        <v>264.41000000000003</v>
      </c>
      <c r="I29" s="12">
        <v>264.41000000000003</v>
      </c>
      <c r="J29" s="12">
        <v>264.41000000000003</v>
      </c>
      <c r="K29" s="12">
        <v>264.41000000000003</v>
      </c>
      <c r="L29" s="12">
        <v>264.41000000000003</v>
      </c>
      <c r="M29" s="12">
        <v>264.41000000000003</v>
      </c>
      <c r="N29" s="12">
        <v>3121.7</v>
      </c>
    </row>
    <row r="30" spans="1:15" ht="11.85" customHeight="1" x14ac:dyDescent="0.2">
      <c r="A30" s="11" t="s">
        <v>38</v>
      </c>
      <c r="B30" s="12">
        <v>175</v>
      </c>
      <c r="C30" s="12">
        <v>75</v>
      </c>
      <c r="D30" s="12">
        <v>1145</v>
      </c>
      <c r="E30" s="17">
        <v>3254.75</v>
      </c>
      <c r="F30" s="12">
        <v>0</v>
      </c>
      <c r="G30" s="12">
        <v>251.25</v>
      </c>
      <c r="H30" s="12">
        <v>180</v>
      </c>
      <c r="I30" s="12">
        <v>206.25</v>
      </c>
      <c r="J30" s="12">
        <v>71.25</v>
      </c>
      <c r="K30" s="12">
        <v>180</v>
      </c>
      <c r="L30" s="12">
        <v>1550</v>
      </c>
      <c r="M30" s="12">
        <v>550</v>
      </c>
      <c r="N30" s="12">
        <v>7638.5</v>
      </c>
      <c r="O30" s="18" t="s">
        <v>54</v>
      </c>
    </row>
    <row r="31" spans="1:15" ht="11.85" customHeight="1" x14ac:dyDescent="0.2">
      <c r="A31" s="11" t="s">
        <v>39</v>
      </c>
      <c r="B31" s="12">
        <v>13</v>
      </c>
      <c r="C31" s="12">
        <v>13</v>
      </c>
      <c r="D31" s="12">
        <v>13</v>
      </c>
      <c r="E31" s="12">
        <v>13</v>
      </c>
      <c r="F31" s="12">
        <v>13</v>
      </c>
      <c r="G31" s="12">
        <v>13</v>
      </c>
      <c r="H31" s="12">
        <v>13</v>
      </c>
      <c r="I31" s="12">
        <v>13</v>
      </c>
      <c r="J31" s="12">
        <v>133</v>
      </c>
      <c r="K31" s="12">
        <v>15</v>
      </c>
      <c r="L31" s="12">
        <v>15</v>
      </c>
      <c r="M31" s="12">
        <v>15</v>
      </c>
      <c r="N31" s="12">
        <v>282</v>
      </c>
    </row>
    <row r="32" spans="1:15" ht="11.85" customHeight="1" x14ac:dyDescent="0.2">
      <c r="A32" s="11" t="s">
        <v>40</v>
      </c>
      <c r="B32" s="12">
        <v>129.55000000000001</v>
      </c>
      <c r="C32" s="12">
        <v>131.08000000000001</v>
      </c>
      <c r="D32" s="12">
        <v>198.25</v>
      </c>
      <c r="E32" s="12">
        <v>154.74</v>
      </c>
      <c r="F32" s="12">
        <v>137.13</v>
      </c>
      <c r="G32" s="12">
        <v>183.96</v>
      </c>
      <c r="H32" s="12">
        <v>174.16</v>
      </c>
      <c r="I32" s="12">
        <v>292.48</v>
      </c>
      <c r="J32" s="12">
        <v>280.66000000000003</v>
      </c>
      <c r="K32" s="12">
        <v>246.82</v>
      </c>
      <c r="L32" s="12">
        <v>277.2</v>
      </c>
      <c r="M32" s="12">
        <v>285.60000000000002</v>
      </c>
      <c r="N32" s="12">
        <v>2491.63</v>
      </c>
    </row>
    <row r="33" spans="1:16" ht="11.85" customHeight="1" x14ac:dyDescent="0.2">
      <c r="A33" s="11" t="s">
        <v>41</v>
      </c>
      <c r="B33" s="12">
        <v>131</v>
      </c>
      <c r="C33" s="12">
        <v>197.49</v>
      </c>
      <c r="D33" s="12">
        <v>42.95</v>
      </c>
      <c r="E33" s="12">
        <v>99.21</v>
      </c>
      <c r="F33" s="12">
        <v>100.9</v>
      </c>
      <c r="G33" s="12">
        <v>59.76</v>
      </c>
      <c r="H33" s="12">
        <v>77.739999999999995</v>
      </c>
      <c r="I33" s="12">
        <v>82.46</v>
      </c>
      <c r="J33" s="12">
        <v>96.16</v>
      </c>
      <c r="K33" s="12">
        <v>89.09</v>
      </c>
      <c r="L33" s="12">
        <v>70.98</v>
      </c>
      <c r="M33" s="12">
        <v>73.23</v>
      </c>
      <c r="N33" s="12">
        <v>1120.97</v>
      </c>
    </row>
    <row r="34" spans="1:16" ht="11.85" customHeight="1" x14ac:dyDescent="0.2">
      <c r="A34" s="11" t="s">
        <v>42</v>
      </c>
      <c r="B34" s="12">
        <v>42.95</v>
      </c>
      <c r="C34" s="12">
        <v>42.95</v>
      </c>
      <c r="D34" s="12">
        <v>182.38</v>
      </c>
      <c r="E34" s="12">
        <v>42.95</v>
      </c>
      <c r="F34" s="12">
        <v>42.95</v>
      </c>
      <c r="G34" s="12">
        <v>42.95</v>
      </c>
      <c r="H34" s="12">
        <v>42.95</v>
      </c>
      <c r="I34" s="12">
        <v>42.95</v>
      </c>
      <c r="J34" s="12">
        <v>42.95</v>
      </c>
      <c r="K34" s="12">
        <v>42.95</v>
      </c>
      <c r="L34" s="12">
        <v>42.95</v>
      </c>
      <c r="M34" s="12">
        <v>45.95</v>
      </c>
      <c r="N34" s="12">
        <v>657.83</v>
      </c>
    </row>
    <row r="35" spans="1:16" ht="11.85" customHeight="1" x14ac:dyDescent="0.2">
      <c r="A35" s="11" t="s">
        <v>43</v>
      </c>
      <c r="B35" s="12">
        <v>0</v>
      </c>
      <c r="C35" s="12">
        <v>0</v>
      </c>
      <c r="D35" s="12">
        <v>0</v>
      </c>
      <c r="E35" s="12">
        <v>0</v>
      </c>
      <c r="F35" s="12">
        <v>0</v>
      </c>
      <c r="G35" s="12">
        <v>0</v>
      </c>
      <c r="H35" s="12">
        <v>0</v>
      </c>
      <c r="I35" s="12">
        <v>20</v>
      </c>
      <c r="J35" s="12">
        <v>0</v>
      </c>
      <c r="K35" s="12">
        <v>0</v>
      </c>
      <c r="L35" s="12">
        <v>0</v>
      </c>
      <c r="M35" s="12">
        <v>121.53</v>
      </c>
      <c r="N35" s="12">
        <v>141.53</v>
      </c>
    </row>
    <row r="36" spans="1:16" ht="11.85" customHeight="1" x14ac:dyDescent="0.2">
      <c r="A36" s="11" t="s">
        <v>44</v>
      </c>
      <c r="B36" s="12">
        <v>54</v>
      </c>
      <c r="C36" s="12">
        <v>54</v>
      </c>
      <c r="D36" s="12">
        <v>54</v>
      </c>
      <c r="E36" s="12">
        <v>54</v>
      </c>
      <c r="F36" s="12">
        <v>54</v>
      </c>
      <c r="G36" s="12">
        <v>54</v>
      </c>
      <c r="H36" s="12">
        <v>54</v>
      </c>
      <c r="I36" s="12">
        <v>54</v>
      </c>
      <c r="J36" s="12">
        <v>61.66</v>
      </c>
      <c r="K36" s="12">
        <v>63.82</v>
      </c>
      <c r="L36" s="12">
        <v>54</v>
      </c>
      <c r="M36" s="12">
        <v>54</v>
      </c>
      <c r="N36" s="12">
        <v>665.48</v>
      </c>
    </row>
    <row r="37" spans="1:16" ht="11.85" customHeight="1" x14ac:dyDescent="0.2">
      <c r="A37" s="13" t="s">
        <v>45</v>
      </c>
      <c r="B37" s="14">
        <f t="shared" ref="B37:N37" si="2">SUM(B16:B36)</f>
        <v>1914.42</v>
      </c>
      <c r="C37" s="14">
        <f t="shared" si="2"/>
        <v>2025.8900000000003</v>
      </c>
      <c r="D37" s="14">
        <f t="shared" si="2"/>
        <v>3976.65</v>
      </c>
      <c r="E37" s="14">
        <f t="shared" si="2"/>
        <v>5120.54</v>
      </c>
      <c r="F37" s="14">
        <f t="shared" si="2"/>
        <v>8199.89</v>
      </c>
      <c r="G37" s="14">
        <f t="shared" si="2"/>
        <v>3229.01</v>
      </c>
      <c r="H37" s="14">
        <f t="shared" si="2"/>
        <v>2011.67</v>
      </c>
      <c r="I37" s="14">
        <f t="shared" si="2"/>
        <v>2331.71</v>
      </c>
      <c r="J37" s="14">
        <f t="shared" si="2"/>
        <v>2383.1399999999994</v>
      </c>
      <c r="K37" s="14">
        <f t="shared" si="2"/>
        <v>5407.5099999999993</v>
      </c>
      <c r="L37" s="14">
        <f t="shared" si="2"/>
        <v>3771.2299999999996</v>
      </c>
      <c r="M37" s="14">
        <f t="shared" si="2"/>
        <v>4119.08</v>
      </c>
      <c r="N37" s="14">
        <f t="shared" si="2"/>
        <v>44490.740000000005</v>
      </c>
    </row>
    <row r="38" spans="1:16" ht="13.35" customHeight="1" x14ac:dyDescent="0.2"/>
    <row r="39" spans="1:16" ht="11.85" customHeight="1" x14ac:dyDescent="0.2">
      <c r="A39" s="15" t="s">
        <v>46</v>
      </c>
      <c r="B39" s="16">
        <f t="shared" ref="B39:N39" si="3">(B13 - B37)</f>
        <v>11379.83</v>
      </c>
      <c r="C39" s="16">
        <f t="shared" si="3"/>
        <v>10452.799999999999</v>
      </c>
      <c r="D39" s="16">
        <f t="shared" si="3"/>
        <v>7064.8600000000006</v>
      </c>
      <c r="E39" s="16">
        <f t="shared" si="3"/>
        <v>4899.4000000000005</v>
      </c>
      <c r="F39" s="16">
        <f t="shared" si="3"/>
        <v>3043.9500000000007</v>
      </c>
      <c r="G39" s="16">
        <f t="shared" si="3"/>
        <v>8787.7199999999993</v>
      </c>
      <c r="H39" s="16">
        <f t="shared" si="3"/>
        <v>9955.65</v>
      </c>
      <c r="I39" s="16">
        <f t="shared" si="3"/>
        <v>7720.0700000000006</v>
      </c>
      <c r="J39" s="16">
        <f t="shared" si="3"/>
        <v>8425.7800000000007</v>
      </c>
      <c r="K39" s="16">
        <f t="shared" si="3"/>
        <v>5852.0900000000011</v>
      </c>
      <c r="L39" s="16">
        <f t="shared" si="3"/>
        <v>7888.25</v>
      </c>
      <c r="M39" s="16">
        <f t="shared" si="3"/>
        <v>7231.3899999999994</v>
      </c>
      <c r="N39" s="16">
        <f t="shared" si="3"/>
        <v>92701.79</v>
      </c>
    </row>
    <row r="40" spans="1:16" ht="18" customHeight="1" x14ac:dyDescent="0.25">
      <c r="N40" s="19">
        <f>N39+F23+E30</f>
        <v>100906.54</v>
      </c>
      <c r="O40" s="20" t="s">
        <v>55</v>
      </c>
      <c r="P40" s="20"/>
    </row>
    <row r="41" spans="1:16" s="5" customFormat="1" ht="12.95" customHeight="1" x14ac:dyDescent="0.2">
      <c r="A41" s="8" t="s">
        <v>47</v>
      </c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</row>
    <row r="42" spans="1:16" ht="11.85" customHeight="1" x14ac:dyDescent="0.2">
      <c r="A42" s="9" t="s">
        <v>48</v>
      </c>
      <c r="B42" s="10">
        <v>-98.86</v>
      </c>
      <c r="C42" s="10">
        <v>-98.86</v>
      </c>
      <c r="D42" s="10">
        <v>-98.86</v>
      </c>
      <c r="E42" s="10">
        <v>-98.86</v>
      </c>
      <c r="F42" s="10">
        <v>-98.86</v>
      </c>
      <c r="G42" s="10">
        <v>-98.86</v>
      </c>
      <c r="H42" s="10">
        <v>-98.86</v>
      </c>
      <c r="I42" s="10">
        <v>-98.86</v>
      </c>
      <c r="J42" s="10">
        <v>-98.86</v>
      </c>
      <c r="K42" s="10">
        <v>-98.86</v>
      </c>
      <c r="L42" s="10">
        <v>-98.86</v>
      </c>
      <c r="M42" s="10">
        <v>-98.86</v>
      </c>
      <c r="N42" s="10">
        <v>-1186.32</v>
      </c>
    </row>
    <row r="43" spans="1:16" ht="11.85" customHeight="1" x14ac:dyDescent="0.2">
      <c r="A43" s="11" t="s">
        <v>49</v>
      </c>
      <c r="B43" s="12">
        <v>-3388.9</v>
      </c>
      <c r="C43" s="12">
        <v>-3384.07</v>
      </c>
      <c r="D43" s="12">
        <v>-3052.25</v>
      </c>
      <c r="E43" s="12">
        <v>-3372.42</v>
      </c>
      <c r="F43" s="12">
        <v>-3258.99</v>
      </c>
      <c r="G43" s="12">
        <v>-3362.42</v>
      </c>
      <c r="H43" s="12">
        <v>-3248.79</v>
      </c>
      <c r="I43" s="12">
        <v>-3351.46</v>
      </c>
      <c r="J43" s="12">
        <v>-3346.62</v>
      </c>
      <c r="K43" s="12">
        <v>-3233.55</v>
      </c>
      <c r="L43" s="12">
        <v>-3335.63</v>
      </c>
      <c r="M43" s="12">
        <v>-3223.1</v>
      </c>
      <c r="N43" s="12">
        <v>-39558.199999999997</v>
      </c>
    </row>
    <row r="44" spans="1:16" ht="11.85" customHeight="1" x14ac:dyDescent="0.2">
      <c r="A44" s="11" t="s">
        <v>50</v>
      </c>
      <c r="B44" s="12">
        <v>0</v>
      </c>
      <c r="C44" s="12">
        <v>0</v>
      </c>
      <c r="D44" s="12">
        <v>5.52</v>
      </c>
      <c r="E44" s="12">
        <v>0</v>
      </c>
      <c r="F44" s="12">
        <v>0</v>
      </c>
      <c r="G44" s="12">
        <v>5.7</v>
      </c>
      <c r="H44" s="12">
        <v>0</v>
      </c>
      <c r="I44" s="12">
        <v>0</v>
      </c>
      <c r="J44" s="12">
        <v>3.33</v>
      </c>
      <c r="K44" s="12">
        <v>0</v>
      </c>
      <c r="L44" s="12">
        <v>0</v>
      </c>
      <c r="M44" s="12">
        <v>1.94</v>
      </c>
      <c r="N44" s="12">
        <v>16.489999999999998</v>
      </c>
    </row>
    <row r="45" spans="1:16" ht="11.85" customHeight="1" x14ac:dyDescent="0.2">
      <c r="A45" s="13" t="s">
        <v>51</v>
      </c>
      <c r="B45" s="14">
        <f t="shared" ref="B45:N45" si="4">SUM(B42:B44)</f>
        <v>-3487.76</v>
      </c>
      <c r="C45" s="14">
        <f t="shared" si="4"/>
        <v>-3482.9300000000003</v>
      </c>
      <c r="D45" s="14">
        <f t="shared" si="4"/>
        <v>-3145.59</v>
      </c>
      <c r="E45" s="14">
        <f t="shared" si="4"/>
        <v>-3471.28</v>
      </c>
      <c r="F45" s="14">
        <f t="shared" si="4"/>
        <v>-3357.85</v>
      </c>
      <c r="G45" s="14">
        <f t="shared" si="4"/>
        <v>-3455.5800000000004</v>
      </c>
      <c r="H45" s="14">
        <f t="shared" si="4"/>
        <v>-3347.65</v>
      </c>
      <c r="I45" s="14">
        <f t="shared" si="4"/>
        <v>-3450.32</v>
      </c>
      <c r="J45" s="14">
        <f t="shared" si="4"/>
        <v>-3442.15</v>
      </c>
      <c r="K45" s="14">
        <f t="shared" si="4"/>
        <v>-3332.4100000000003</v>
      </c>
      <c r="L45" s="14">
        <f t="shared" si="4"/>
        <v>-3434.4900000000002</v>
      </c>
      <c r="M45" s="14">
        <f t="shared" si="4"/>
        <v>-3320.02</v>
      </c>
      <c r="N45" s="14">
        <f t="shared" si="4"/>
        <v>-40728.03</v>
      </c>
    </row>
    <row r="46" spans="1:16" ht="13.35" customHeight="1" x14ac:dyDescent="0.2"/>
    <row r="47" spans="1:16" ht="11.85" customHeight="1" x14ac:dyDescent="0.2">
      <c r="A47" s="15" t="s">
        <v>52</v>
      </c>
      <c r="B47" s="16">
        <f t="shared" ref="B47:N47" si="5">(B39 + B45)</f>
        <v>7892.07</v>
      </c>
      <c r="C47" s="16">
        <f t="shared" si="5"/>
        <v>6969.869999999999</v>
      </c>
      <c r="D47" s="16">
        <f t="shared" si="5"/>
        <v>3919.2700000000004</v>
      </c>
      <c r="E47" s="16">
        <f t="shared" si="5"/>
        <v>1428.1200000000003</v>
      </c>
      <c r="F47" s="16">
        <f t="shared" si="5"/>
        <v>-313.89999999999918</v>
      </c>
      <c r="G47" s="16">
        <f t="shared" si="5"/>
        <v>5332.1399999999994</v>
      </c>
      <c r="H47" s="16">
        <f t="shared" si="5"/>
        <v>6608</v>
      </c>
      <c r="I47" s="16">
        <f t="shared" si="5"/>
        <v>4269.75</v>
      </c>
      <c r="J47" s="16">
        <f t="shared" si="5"/>
        <v>4983.630000000001</v>
      </c>
      <c r="K47" s="16">
        <f t="shared" si="5"/>
        <v>2519.6800000000007</v>
      </c>
      <c r="L47" s="16">
        <f t="shared" si="5"/>
        <v>4453.76</v>
      </c>
      <c r="M47" s="16">
        <f t="shared" si="5"/>
        <v>3911.3699999999994</v>
      </c>
      <c r="N47" s="16">
        <f t="shared" si="5"/>
        <v>51973.759999999995</v>
      </c>
    </row>
  </sheetData>
  <pageMargins left="0.7" right="0.7" top="0.75" bottom="0.75" header="0.3" footer="0.3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 (Profit and...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Kirk Bausch</cp:lastModifiedBy>
  <dcterms:modified xsi:type="dcterms:W3CDTF">2024-04-02T17:18:01Z</dcterms:modified>
</cp:coreProperties>
</file>